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proderstr-my.sharepoint.com/personal/cguedes_aproder_pt/Documents/Ambiente de Trabalho/"/>
    </mc:Choice>
  </mc:AlternateContent>
  <xr:revisionPtr revIDLastSave="2" documentId="8_{8BDA5765-0FF7-409C-8824-0039DD3B13FC}" xr6:coauthVersionLast="47" xr6:coauthVersionMax="47" xr10:uidLastSave="{37A77F3A-DF14-49DB-A451-B48F2E5E3777}"/>
  <bookViews>
    <workbookView xWindow="-120" yWindow="-120" windowWidth="25440" windowHeight="15270" xr2:uid="{00000000-000D-0000-FFFF-FFFF00000000}"/>
  </bookViews>
  <sheets>
    <sheet name="Simulador VGO D1112" sheetId="1" r:id="rId1"/>
    <sheet name="Instruções" sheetId="2" r:id="rId2"/>
    <sheet name="Listas" sheetId="3" r:id="rId3"/>
  </sheets>
  <definedNames>
    <definedName name="_xlnm.Print_Area" localSheetId="0">'Simulador VGO D1112'!$A$1:$G$24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13" i="1" s="1"/>
  <c r="E20" i="1"/>
  <c r="F20" i="1" s="1"/>
  <c r="E19" i="1"/>
  <c r="F19" i="1" s="1"/>
  <c r="E18" i="1"/>
  <c r="F18" i="1" s="1"/>
  <c r="E17" i="1"/>
  <c r="F17" i="1" s="1"/>
  <c r="F16" i="1"/>
  <c r="E16" i="1"/>
  <c r="E12" i="1"/>
  <c r="F12" i="1" s="1"/>
  <c r="E11" i="1"/>
  <c r="F11" i="1" s="1"/>
  <c r="F13" i="1" l="1"/>
  <c r="E15" i="1"/>
  <c r="F15" i="1" s="1"/>
  <c r="E21" i="1" s="1"/>
  <c r="F21" i="1" l="1"/>
  <c r="E22" i="1"/>
</calcChain>
</file>

<file path=xl/sharedStrings.xml><?xml version="1.0" encoding="utf-8"?>
<sst xmlns="http://schemas.openxmlformats.org/spreadsheetml/2006/main" count="82" uniqueCount="69">
  <si>
    <t>SIMULADOR VGO – AVISO APRODER D.1.1.1.2</t>
  </si>
  <si>
    <t>Pequenos Investimentos na Bioeconomia e Economia Circular | APRODER</t>
  </si>
  <si>
    <t>VGO = 60% EDL + 10% ER + 10% TIR + 10% PT + 5% CQ + 5% SPR</t>
  </si>
  <si>
    <t>EDL = 40% VPABE + 40% MTAP + 20% MVO</t>
  </si>
  <si>
    <t>Beneficiário</t>
  </si>
  <si>
    <t>NIF</t>
  </si>
  <si>
    <t>NIFAP</t>
  </si>
  <si>
    <t>Observações</t>
  </si>
  <si>
    <t>Critério</t>
  </si>
  <si>
    <t xml:space="preserve">Ponderação </t>
  </si>
  <si>
    <t>Pontuação</t>
  </si>
  <si>
    <t>Contributo</t>
  </si>
  <si>
    <t>Observações / Fundamentação</t>
  </si>
  <si>
    <t>EDL</t>
  </si>
  <si>
    <t>VPABE - Valorização da produção agrícola / bioeconomia / economia circular</t>
  </si>
  <si>
    <t>Cumpre</t>
  </si>
  <si>
    <t>MTAP - Modernização tecnológica da atividade produtiva</t>
  </si>
  <si>
    <t>MVO - Maturidade e viabilidade da operação</t>
  </si>
  <si>
    <t>EDL TOTAL</t>
  </si>
  <si>
    <t>VGO</t>
  </si>
  <si>
    <t>EDL - Contributo para a Estratégia de Desenvolvimento Local</t>
  </si>
  <si>
    <t>Automático</t>
  </si>
  <si>
    <t>Calculado a partir da fórmula da EDL Total</t>
  </si>
  <si>
    <t>ER - Energias renováveis</t>
  </si>
  <si>
    <t>TIR - Rentabilidade da operação</t>
  </si>
  <si>
    <t>PT - Postos de trabalho</t>
  </si>
  <si>
    <t>Não cumpre</t>
  </si>
  <si>
    <t>CQ - Certificações de qualidade</t>
  </si>
  <si>
    <t>SPR - Subprodutos ou resíduos</t>
  </si>
  <si>
    <t>VGO FINAL</t>
  </si>
  <si>
    <t>Nota: validar sempre o preenchimento com o Aviso e demais orientações aplicáveis. Este simulador é um instrumento de apoio ao cálculo e não substitui a análise técnica.</t>
  </si>
  <si>
    <t>Objetivo</t>
  </si>
  <si>
    <t>Ficheiro de apoio ao apuramento semi-automático da Valia Global da Operação (VGO), com seleção Cumpre / Não cumpre e cálculo automático da pontuação e contributos.</t>
  </si>
  <si>
    <t>Como preencher</t>
  </si>
  <si>
    <t>1</t>
  </si>
  <si>
    <t>Preencher apenas as células assinaladas a amarelo.</t>
  </si>
  <si>
    <t>2</t>
  </si>
  <si>
    <t>3</t>
  </si>
  <si>
    <t>4</t>
  </si>
  <si>
    <t>O EDL é apurado primeiro e depois integrado na VGO com ponderação de 60%.</t>
  </si>
  <si>
    <t>5</t>
  </si>
  <si>
    <t>A VGO final é calculada numa escala de 0 a 20 pontos.</t>
  </si>
  <si>
    <t>6</t>
  </si>
  <si>
    <t>Candidaturas com VGO final inferior a 10 pontos ficam assinaladas como 'Indeferido por pontuação insuficiente'.</t>
  </si>
  <si>
    <t>Fórmulas utilizadas</t>
  </si>
  <si>
    <t>60% EDL + 10% ER + 10% TIR + 10% PT + 5% CQ + 5% SPR</t>
  </si>
  <si>
    <t>40% VPABE + 40% MTAP + 20% MVO</t>
  </si>
  <si>
    <t>Escala</t>
  </si>
  <si>
    <t>0 a 20 pontos</t>
  </si>
  <si>
    <t>Pontuação mínima</t>
  </si>
  <si>
    <t>10 pontos</t>
  </si>
  <si>
    <t>Peso</t>
  </si>
  <si>
    <t>VPABE</t>
  </si>
  <si>
    <t>MTAP</t>
  </si>
  <si>
    <t>MVO</t>
  </si>
  <si>
    <t>ER</t>
  </si>
  <si>
    <t>TIR</t>
  </si>
  <si>
    <t>PT</t>
  </si>
  <si>
    <t>CQ</t>
  </si>
  <si>
    <t>SPR</t>
  </si>
  <si>
    <t>Cumpre / Parcial / Não cumpre</t>
  </si>
  <si>
    <t>Ficheiro de apoio ao apuramento semi-automático da Valia Global da Operação (VGO), com seleção por grau de cumprimento e cálculo automático da pontuação e contributos.</t>
  </si>
  <si>
    <t>Em cada critério, escolher a opção aplicável no menu pendente. No critério VPABE existe também a opção 'Cumpre parcialmente'.</t>
  </si>
  <si>
    <t>A pontuação é atribuída automaticamente: Cumpre = 20 pontos; Cumpre parcialmente = 10 pontos apenas no VPABE; Não cumpre = 0 pontos.</t>
  </si>
  <si>
    <t>Opções gerais</t>
  </si>
  <si>
    <t>Opções VPABE</t>
  </si>
  <si>
    <t>Cumpre - Setores ref.</t>
  </si>
  <si>
    <t>Cumpre - Ec. circular e bioeconomia</t>
  </si>
  <si>
    <t>Não cumpre - Outras Activ.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</si>
</sst>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rlito"/>
    </font>
    <font>
      <b/>
      <sz val="16"/>
      <color rgb="FFFFFFFF"/>
      <name val="Carlito"/>
    </font>
    <font>
      <b/>
      <sz val="11"/>
      <color rgb="FF0B5D1E"/>
      <name val="Carlito"/>
    </font>
    <font>
      <b/>
      <sz val="12"/>
      <color rgb="FF0B5D1E"/>
      <name val="Carlito"/>
    </font>
    <font>
      <b/>
      <sz val="11"/>
      <color rgb="FFFFFFFF"/>
      <name val="Carlito"/>
    </font>
    <font>
      <b/>
      <sz val="11"/>
      <color rgb="FF174A20"/>
      <name val="Carlito"/>
    </font>
    <font>
      <b/>
      <sz val="12"/>
      <color rgb="FFCC0000"/>
      <name val="Carlito"/>
    </font>
    <font>
      <i/>
      <sz val="11"/>
      <name val="Carlito"/>
    </font>
    <font>
      <b/>
      <sz val="12"/>
      <color rgb="FF7F1D1D"/>
      <name val="Carlito"/>
    </font>
    <font>
      <b/>
      <sz val="11"/>
      <name val="Carlito"/>
    </font>
    <font>
      <b/>
      <sz val="12"/>
      <name val="Carlito"/>
    </font>
    <font>
      <b/>
      <sz val="14"/>
      <name val="Carlito"/>
    </font>
    <font>
      <b/>
      <i/>
      <sz val="10"/>
      <color rgb="FFC00000"/>
      <name val="Carlito"/>
    </font>
  </fonts>
  <fills count="14">
    <fill>
      <patternFill patternType="none"/>
    </fill>
    <fill>
      <patternFill patternType="gray125"/>
    </fill>
    <fill>
      <patternFill patternType="solid">
        <fgColor rgb="FF0B5D1E"/>
      </patternFill>
    </fill>
    <fill>
      <patternFill patternType="solid">
        <fgColor rgb="FFD9EAD3"/>
      </patternFill>
    </fill>
    <fill>
      <patternFill patternType="solid">
        <fgColor rgb="FFFFF2CC"/>
      </patternFill>
    </fill>
    <fill>
      <patternFill patternType="solid">
        <fgColor rgb="FFEAF3E3"/>
      </patternFill>
    </fill>
    <fill>
      <patternFill patternType="solid">
        <fgColor theme="3" tint="0.89996032593768116"/>
        <bgColor indexed="65"/>
      </patternFill>
    </fill>
    <fill>
      <patternFill patternType="solid">
        <fgColor theme="0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49995422223578601"/>
        <bgColor indexed="65"/>
      </patternFill>
    </fill>
    <fill>
      <patternFill patternType="solid">
        <fgColor theme="2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rgb="FFEAF3E3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 style="thin">
        <color theme="0" tint="-0.49995422223578601"/>
      </bottom>
      <diagonal/>
    </border>
    <border>
      <left style="thin">
        <color theme="0" tint="-0.49995422223578601"/>
      </left>
      <right style="thin">
        <color theme="0" tint="-0.49995422223578601"/>
      </right>
      <top style="thin">
        <color theme="0" tint="-0.49995422223578601"/>
      </top>
      <bottom/>
      <diagonal/>
    </border>
    <border>
      <left style="thin">
        <color theme="0" tint="-0.49995422223578601"/>
      </left>
      <right style="thin">
        <color theme="0" tint="-0.49995422223578601"/>
      </right>
      <top/>
      <bottom/>
      <diagonal/>
    </border>
    <border>
      <left style="thin">
        <color theme="0" tint="-0.49995422223578601"/>
      </left>
      <right style="thin">
        <color theme="0" tint="-0.49995422223578601"/>
      </right>
      <top/>
      <bottom style="thin">
        <color theme="0" tint="-0.49995422223578601"/>
      </bottom>
      <diagonal/>
    </border>
    <border>
      <left/>
      <right/>
      <top/>
      <bottom style="thin">
        <color theme="0" tint="-0.4999542222357860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4" fillId="2" borderId="1" xfId="0" applyFont="1" applyFill="1" applyBorder="1"/>
    <xf numFmtId="0" fontId="0" fillId="7" borderId="1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0" borderId="6" xfId="0" applyNumberFormat="1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0" fillId="7" borderId="0" xfId="0" applyFill="1"/>
    <xf numFmtId="0" fontId="4" fillId="9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9" fontId="9" fillId="6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0" fillId="10" borderId="1" xfId="0" applyFill="1" applyBorder="1"/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/>
    <xf numFmtId="0" fontId="0" fillId="1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6" borderId="6" xfId="0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10" borderId="1" xfId="0" applyFont="1" applyFill="1" applyBorder="1"/>
    <xf numFmtId="2" fontId="0" fillId="0" borderId="6" xfId="0" applyNumberFormat="1" applyBorder="1" applyAlignment="1">
      <alignment horizontal="center" vertical="center" wrapText="1"/>
    </xf>
    <xf numFmtId="2" fontId="5" fillId="6" borderId="6" xfId="0" applyNumberFormat="1" applyFont="1" applyFill="1" applyBorder="1" applyAlignment="1">
      <alignment horizontal="center" vertical="center" wrapText="1"/>
    </xf>
    <xf numFmtId="2" fontId="9" fillId="1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6" borderId="6" xfId="0" applyNumberFormat="1" applyFill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9" fillId="13" borderId="1" xfId="0" applyFont="1" applyFill="1" applyBorder="1"/>
    <xf numFmtId="0" fontId="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2" fontId="10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6">
    <dxf>
      <font>
        <b/>
        <color rgb="FFC00000"/>
      </font>
      <fill>
        <patternFill>
          <bgColor rgb="FFF4CCCC"/>
        </patternFill>
      </fill>
    </dxf>
    <dxf>
      <font>
        <b/>
        <color rgb="FF0B5D1E"/>
      </font>
      <fill>
        <patternFill>
          <bgColor rgb="FFD9EAD3"/>
        </patternFill>
      </fill>
    </dxf>
    <dxf>
      <font>
        <b/>
        <color rgb="FF0B5D1E"/>
      </font>
      <fill>
        <patternFill>
          <bgColor rgb="FFD9EAD3"/>
        </patternFill>
      </fill>
    </dxf>
    <dxf>
      <font>
        <b/>
        <color rgb="FFC00000"/>
      </font>
      <fill>
        <patternFill>
          <bgColor rgb="FFF4CCCC"/>
        </patternFill>
      </fill>
    </dxf>
    <dxf>
      <font>
        <b/>
        <color rgb="FFC00000"/>
      </font>
      <fill>
        <patternFill>
          <bgColor rgb="FFF4CCCC"/>
        </patternFill>
      </fill>
    </dxf>
    <dxf>
      <font>
        <b/>
        <color rgb="FF0B5D1E"/>
      </font>
      <fill>
        <patternFill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sqref="A1:G24"/>
    </sheetView>
  </sheetViews>
  <sheetFormatPr defaultRowHeight="14.25"/>
  <cols>
    <col min="1" max="1" width="13.375" customWidth="1"/>
    <col min="2" max="2" width="60.875" customWidth="1"/>
    <col min="3" max="3" width="9.5" style="19" customWidth="1"/>
    <col min="4" max="4" width="25.25" customWidth="1"/>
    <col min="5" max="5" width="11" customWidth="1"/>
    <col min="6" max="6" width="10.375" customWidth="1"/>
    <col min="7" max="7" width="31.375" customWidth="1"/>
  </cols>
  <sheetData>
    <row r="1" spans="1:7" ht="30" customHeight="1">
      <c r="A1" s="49" t="s">
        <v>0</v>
      </c>
      <c r="B1" s="49"/>
      <c r="C1" s="49"/>
      <c r="D1" s="49"/>
      <c r="E1" s="49"/>
      <c r="F1" s="49"/>
      <c r="G1" s="49"/>
    </row>
    <row r="2" spans="1:7" ht="21.95" customHeight="1">
      <c r="A2" s="50" t="s">
        <v>1</v>
      </c>
      <c r="B2" s="50"/>
      <c r="C2" s="50"/>
      <c r="D2" s="50"/>
      <c r="E2" s="50"/>
      <c r="F2" s="50"/>
      <c r="G2" s="50"/>
    </row>
    <row r="4" spans="1:7" ht="27.95" customHeight="1">
      <c r="A4" s="51" t="s">
        <v>2</v>
      </c>
      <c r="B4" s="51"/>
      <c r="C4" s="51"/>
      <c r="D4" s="51"/>
      <c r="E4" s="51"/>
      <c r="F4" s="51"/>
      <c r="G4" s="51"/>
    </row>
    <row r="5" spans="1:7" ht="24" customHeight="1">
      <c r="A5" s="52" t="s">
        <v>3</v>
      </c>
      <c r="B5" s="52"/>
      <c r="C5" s="52"/>
      <c r="D5" s="52"/>
      <c r="E5" s="52"/>
      <c r="F5" s="52"/>
      <c r="G5" s="52"/>
    </row>
    <row r="6" spans="1:7" s="22" customFormat="1" ht="24" customHeight="1">
      <c r="A6" s="21"/>
      <c r="B6" s="21"/>
      <c r="C6" s="21"/>
      <c r="D6" s="21"/>
      <c r="E6" s="21"/>
      <c r="F6" s="21"/>
      <c r="G6" s="21"/>
    </row>
    <row r="7" spans="1:7" ht="15">
      <c r="A7" s="60" t="s">
        <v>4</v>
      </c>
      <c r="B7" s="33"/>
      <c r="C7" s="34" t="s">
        <v>5</v>
      </c>
      <c r="D7" s="33"/>
      <c r="E7" s="35" t="s">
        <v>6</v>
      </c>
      <c r="F7" s="48" t="s">
        <v>7</v>
      </c>
      <c r="G7" s="40"/>
    </row>
    <row r="8" spans="1:7" ht="15" customHeight="1">
      <c r="A8" s="61"/>
      <c r="B8" s="36"/>
      <c r="C8" s="37"/>
      <c r="D8" s="3"/>
      <c r="E8" s="3"/>
      <c r="F8" s="3"/>
      <c r="G8" s="3"/>
    </row>
    <row r="9" spans="1:7" ht="30" customHeight="1">
      <c r="A9" s="23"/>
      <c r="B9" s="23" t="s">
        <v>8</v>
      </c>
      <c r="C9" s="23" t="s">
        <v>9</v>
      </c>
      <c r="D9" s="23" t="s">
        <v>60</v>
      </c>
      <c r="E9" s="23" t="s">
        <v>10</v>
      </c>
      <c r="F9" s="23" t="s">
        <v>11</v>
      </c>
      <c r="G9" s="23" t="s">
        <v>12</v>
      </c>
    </row>
    <row r="10" spans="1:7" ht="32.1" customHeight="1">
      <c r="A10" s="57" t="s">
        <v>13</v>
      </c>
      <c r="B10" s="11" t="s">
        <v>14</v>
      </c>
      <c r="C10" s="17">
        <v>0.4</v>
      </c>
      <c r="D10" s="14" t="s">
        <v>67</v>
      </c>
      <c r="E10" s="41">
        <f>IF(D10="Cumpre - Ec. circular e bioeconomia",20,IF(D10="Cumpre - Setores ref.",10,IF(D10="Não cumpre - Outras Activ.",0,"")))</f>
        <v>20</v>
      </c>
      <c r="F10" s="41">
        <f>IF(E10="","",E10*C10)</f>
        <v>8</v>
      </c>
      <c r="G10" s="12"/>
    </row>
    <row r="11" spans="1:7" ht="32.1" customHeight="1">
      <c r="A11" s="58"/>
      <c r="B11" s="11" t="s">
        <v>16</v>
      </c>
      <c r="C11" s="17">
        <v>0.4</v>
      </c>
      <c r="D11" s="14" t="s">
        <v>15</v>
      </c>
      <c r="E11" s="41">
        <f>IF(D11="Cumpre",20,IF(D11="Não cumpre",0,""))</f>
        <v>20</v>
      </c>
      <c r="F11" s="41">
        <f>IF(E11="","",E11*C11)</f>
        <v>8</v>
      </c>
      <c r="G11" s="12"/>
    </row>
    <row r="12" spans="1:7" ht="32.1" customHeight="1">
      <c r="A12" s="58"/>
      <c r="B12" s="11" t="s">
        <v>17</v>
      </c>
      <c r="C12" s="17">
        <v>0.2</v>
      </c>
      <c r="D12" s="14" t="s">
        <v>15</v>
      </c>
      <c r="E12" s="41">
        <f>IF(D12="Cumpre",20,IF(D12="Não cumpre",0,""))</f>
        <v>20</v>
      </c>
      <c r="F12" s="41">
        <f>IF(E12="","",E12*C12)</f>
        <v>4</v>
      </c>
      <c r="G12" s="12"/>
    </row>
    <row r="13" spans="1:7" ht="32.1" customHeight="1">
      <c r="A13" s="59"/>
      <c r="B13" s="39" t="s">
        <v>18</v>
      </c>
      <c r="C13" s="27">
        <v>1</v>
      </c>
      <c r="D13" s="29"/>
      <c r="E13" s="42">
        <f>SUM(F10:F12)</f>
        <v>20</v>
      </c>
      <c r="F13" s="43">
        <f>E13</f>
        <v>20</v>
      </c>
      <c r="G13" s="16"/>
    </row>
    <row r="14" spans="1:7" ht="20.25" customHeight="1">
      <c r="A14" s="5"/>
      <c r="B14" s="5"/>
      <c r="C14" s="18"/>
      <c r="D14" s="44"/>
      <c r="E14" s="45"/>
      <c r="F14" s="45"/>
      <c r="G14" s="10"/>
    </row>
    <row r="15" spans="1:7" ht="32.1" customHeight="1">
      <c r="A15" s="56" t="s">
        <v>19</v>
      </c>
      <c r="B15" s="38" t="s">
        <v>20</v>
      </c>
      <c r="C15" s="27">
        <v>0.6</v>
      </c>
      <c r="D15" s="28" t="s">
        <v>21</v>
      </c>
      <c r="E15" s="43">
        <f>E13</f>
        <v>20</v>
      </c>
      <c r="F15" s="46">
        <f>E15*C15</f>
        <v>12</v>
      </c>
      <c r="G15" s="30" t="s">
        <v>22</v>
      </c>
    </row>
    <row r="16" spans="1:7" ht="32.1" customHeight="1">
      <c r="A16" s="56"/>
      <c r="B16" s="11" t="s">
        <v>23</v>
      </c>
      <c r="C16" s="20">
        <v>0.1</v>
      </c>
      <c r="D16" s="13" t="s">
        <v>15</v>
      </c>
      <c r="E16" s="41">
        <f>IF(D16="Cumpre",20,IF(D16="Não cumpre",0,""))</f>
        <v>20</v>
      </c>
      <c r="F16" s="41">
        <f>IF(E16="","",E16*C16)</f>
        <v>2</v>
      </c>
      <c r="G16" s="12"/>
    </row>
    <row r="17" spans="1:7" ht="32.1" customHeight="1">
      <c r="A17" s="56"/>
      <c r="B17" s="11" t="s">
        <v>24</v>
      </c>
      <c r="C17" s="20">
        <v>0.1</v>
      </c>
      <c r="D17" s="14" t="s">
        <v>15</v>
      </c>
      <c r="E17" s="41">
        <f>IF(D17="Cumpre",20,IF(D17="Não cumpre",0,""))</f>
        <v>20</v>
      </c>
      <c r="F17" s="41">
        <f>IF(E17="","",E17*C17)</f>
        <v>2</v>
      </c>
      <c r="G17" s="12"/>
    </row>
    <row r="18" spans="1:7" ht="32.1" customHeight="1">
      <c r="A18" s="56"/>
      <c r="B18" s="11" t="s">
        <v>25</v>
      </c>
      <c r="C18" s="20">
        <v>0.1</v>
      </c>
      <c r="D18" s="14" t="s">
        <v>26</v>
      </c>
      <c r="E18" s="41">
        <f>IF(D18="Cumpre",20,IF(D18="Não cumpre",0,""))</f>
        <v>0</v>
      </c>
      <c r="F18" s="41">
        <f>IF(E18="","",E18*C18)</f>
        <v>0</v>
      </c>
      <c r="G18" s="12"/>
    </row>
    <row r="19" spans="1:7" ht="32.1" customHeight="1">
      <c r="A19" s="56"/>
      <c r="B19" s="11" t="s">
        <v>27</v>
      </c>
      <c r="C19" s="20">
        <v>0.05</v>
      </c>
      <c r="D19" s="14" t="s">
        <v>26</v>
      </c>
      <c r="E19" s="41">
        <f>IF(D19="Cumpre",20,IF(D19="Não cumpre",0,""))</f>
        <v>0</v>
      </c>
      <c r="F19" s="41">
        <f>IF(E19="","",E19*C19)</f>
        <v>0</v>
      </c>
      <c r="G19" s="12"/>
    </row>
    <row r="20" spans="1:7" ht="32.1" customHeight="1">
      <c r="A20" s="56"/>
      <c r="B20" s="11" t="s">
        <v>28</v>
      </c>
      <c r="C20" s="20">
        <v>0.05</v>
      </c>
      <c r="D20" s="14" t="s">
        <v>26</v>
      </c>
      <c r="E20" s="41">
        <f>IF(D20="Cumpre",20,IF(D20="Não cumpre",0,""))</f>
        <v>0</v>
      </c>
      <c r="F20" s="41">
        <f>IF(E20="","",E20*C20)</f>
        <v>0</v>
      </c>
      <c r="G20" s="12"/>
    </row>
    <row r="21" spans="1:7" ht="32.1" customHeight="1">
      <c r="A21" s="24"/>
      <c r="B21" s="25" t="s">
        <v>29</v>
      </c>
      <c r="C21" s="26">
        <v>1</v>
      </c>
      <c r="D21" s="24"/>
      <c r="E21" s="47">
        <f>SUM(F15:F20)</f>
        <v>16</v>
      </c>
      <c r="F21" s="47">
        <f>E21</f>
        <v>16</v>
      </c>
      <c r="G21" s="15"/>
    </row>
    <row r="22" spans="1:7" ht="33.950000000000003" customHeight="1">
      <c r="A22" s="31"/>
      <c r="B22" s="31"/>
      <c r="C22" s="32"/>
      <c r="D22" s="31"/>
      <c r="E22" s="54" t="str">
        <f>IF(E21&gt;=10,"Selecionável","Indeferido por pontuação insuficiente")</f>
        <v>Selecionável</v>
      </c>
      <c r="F22" s="54"/>
      <c r="G22" s="55"/>
    </row>
    <row r="24" spans="1:7" ht="36" customHeight="1">
      <c r="A24" s="53" t="s">
        <v>30</v>
      </c>
      <c r="B24" s="53"/>
      <c r="C24" s="53"/>
      <c r="D24" s="53"/>
      <c r="E24" s="53"/>
      <c r="F24" s="53"/>
      <c r="G24" s="53"/>
    </row>
  </sheetData>
  <mergeCells count="9">
    <mergeCell ref="A1:G1"/>
    <mergeCell ref="A2:G2"/>
    <mergeCell ref="A4:G4"/>
    <mergeCell ref="A5:G5"/>
    <mergeCell ref="A24:G24"/>
    <mergeCell ref="E22:G22"/>
    <mergeCell ref="A15:A20"/>
    <mergeCell ref="A10:A13"/>
    <mergeCell ref="A7:A8"/>
  </mergeCells>
  <conditionalFormatting sqref="E22">
    <cfRule type="expression" dxfId="5" priority="3">
      <formula>E22="Selecionável"</formula>
    </cfRule>
    <cfRule type="expression" dxfId="4" priority="4">
      <formula>E22="Indeferir por pontuação mínima"</formula>
    </cfRule>
  </conditionalFormatting>
  <conditionalFormatting sqref="E21:F22">
    <cfRule type="cellIs" dxfId="3" priority="1" operator="lessThan">
      <formula>10</formula>
    </cfRule>
    <cfRule type="cellIs" dxfId="2" priority="2" operator="greaterThanOrEqual">
      <formula>10</formula>
    </cfRule>
  </conditionalFormatting>
  <conditionalFormatting sqref="E22:G22">
    <cfRule type="expression" dxfId="1" priority="9">
      <formula>$E$22="Selecionável"</formula>
    </cfRule>
    <cfRule type="expression" dxfId="0" priority="10">
      <formula>$E$22="Indeferir por pontuação mínima"</formula>
    </cfRule>
  </conditionalFormatting>
  <pageMargins left="0.7" right="0.7" top="0.75" bottom="0.75" header="0.3" footer="0.3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000-000000000000}">
          <x14:formula1>
            <xm:f>Listas!$B$2:$B$4</xm:f>
          </x14:formula1>
          <xm:sqref>D10</xm:sqref>
        </x14:dataValidation>
        <x14:dataValidation type="list" xr:uid="{00000000-0002-0000-0000-000001000000}">
          <x14:formula1>
            <xm:f>Listas!$A$2:$A$3</xm:f>
          </x14:formula1>
          <xm:sqref>D11:D12 D16:D20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sqref="A1:H1"/>
    </sheetView>
  </sheetViews>
  <sheetFormatPr defaultRowHeight="14.25"/>
  <cols>
    <col min="1" max="1" width="137.75" customWidth="1"/>
    <col min="2" max="2" width="140.375" customWidth="1"/>
    <col min="3" max="8" width="28" customWidth="1"/>
  </cols>
  <sheetData>
    <row r="1" spans="1:8" ht="30" customHeight="1">
      <c r="A1" s="49" t="s">
        <v>0</v>
      </c>
      <c r="B1" s="49"/>
      <c r="C1" s="49"/>
      <c r="D1" s="49"/>
      <c r="E1" s="49"/>
      <c r="F1" s="49"/>
      <c r="G1" s="49"/>
      <c r="H1" s="49"/>
    </row>
    <row r="2" spans="1:8" ht="21.95" customHeight="1">
      <c r="A2" s="2"/>
      <c r="B2" s="2"/>
      <c r="C2" s="2"/>
      <c r="D2" s="2"/>
      <c r="E2" s="2"/>
      <c r="F2" s="2"/>
      <c r="G2" s="2"/>
      <c r="H2" s="2"/>
    </row>
    <row r="3" spans="1:8" ht="15">
      <c r="A3" s="1" t="s">
        <v>31</v>
      </c>
      <c r="B3" s="1"/>
      <c r="C3" s="1"/>
      <c r="D3" s="1"/>
      <c r="E3" s="1"/>
      <c r="F3" s="1"/>
      <c r="G3" s="1"/>
      <c r="H3" s="1"/>
    </row>
    <row r="4" spans="1:8">
      <c r="A4" s="62" t="s">
        <v>32</v>
      </c>
      <c r="B4" s="62" t="s">
        <v>61</v>
      </c>
      <c r="C4" s="62"/>
      <c r="D4" s="62"/>
      <c r="E4" s="62"/>
      <c r="F4" s="62"/>
      <c r="G4" s="62"/>
      <c r="H4" s="62"/>
    </row>
    <row r="6" spans="1:8" ht="15">
      <c r="A6" s="1" t="s">
        <v>33</v>
      </c>
      <c r="B6" s="1"/>
      <c r="C6" s="1"/>
      <c r="D6" s="1"/>
      <c r="E6" s="1"/>
      <c r="F6" s="1"/>
      <c r="G6" s="1"/>
      <c r="H6" s="1"/>
    </row>
    <row r="7" spans="1:8">
      <c r="A7" s="4" t="s">
        <v>34</v>
      </c>
      <c r="B7" s="4" t="s">
        <v>35</v>
      </c>
    </row>
    <row r="8" spans="1:8">
      <c r="A8" s="4" t="s">
        <v>36</v>
      </c>
      <c r="B8" s="4" t="s">
        <v>62</v>
      </c>
    </row>
    <row r="9" spans="1:8">
      <c r="A9" s="4" t="s">
        <v>37</v>
      </c>
      <c r="B9" s="4" t="s">
        <v>63</v>
      </c>
    </row>
    <row r="10" spans="1:8">
      <c r="A10" s="4" t="s">
        <v>38</v>
      </c>
      <c r="B10" s="4" t="s">
        <v>39</v>
      </c>
    </row>
    <row r="11" spans="1:8">
      <c r="A11" s="4" t="s">
        <v>40</v>
      </c>
      <c r="B11" s="4" t="s">
        <v>41</v>
      </c>
    </row>
    <row r="12" spans="1:8">
      <c r="A12" s="4" t="s">
        <v>42</v>
      </c>
      <c r="B12" s="4" t="s">
        <v>43</v>
      </c>
    </row>
    <row r="14" spans="1:8" ht="15">
      <c r="A14" s="1" t="s">
        <v>44</v>
      </c>
      <c r="B14" s="1"/>
      <c r="C14" s="1"/>
      <c r="D14" s="1"/>
      <c r="E14" s="1"/>
      <c r="F14" s="1"/>
      <c r="G14" s="1"/>
      <c r="H14" s="1"/>
    </row>
    <row r="15" spans="1:8">
      <c r="A15" s="4" t="s">
        <v>19</v>
      </c>
      <c r="B15" s="4" t="s">
        <v>45</v>
      </c>
    </row>
    <row r="16" spans="1:8">
      <c r="A16" s="4" t="s">
        <v>13</v>
      </c>
      <c r="B16" s="4" t="s">
        <v>46</v>
      </c>
    </row>
    <row r="17" spans="1:2">
      <c r="A17" s="4" t="s">
        <v>47</v>
      </c>
      <c r="B17" s="4" t="s">
        <v>48</v>
      </c>
    </row>
    <row r="18" spans="1:2">
      <c r="A18" s="4" t="s">
        <v>49</v>
      </c>
      <c r="B18" s="4" t="s">
        <v>50</v>
      </c>
    </row>
  </sheetData>
  <mergeCells count="2">
    <mergeCell ref="A1:H1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B4" sqref="B4"/>
    </sheetView>
  </sheetViews>
  <sheetFormatPr defaultRowHeight="14.25"/>
  <cols>
    <col min="1" max="1" width="11.125" customWidth="1"/>
    <col min="2" max="2" width="17.25" customWidth="1"/>
    <col min="3" max="3" width="6" customWidth="1"/>
    <col min="4" max="4" width="3.75" customWidth="1"/>
  </cols>
  <sheetData>
    <row r="1" spans="1:4" ht="15">
      <c r="A1" s="6" t="s">
        <v>64</v>
      </c>
      <c r="B1" t="s">
        <v>65</v>
      </c>
      <c r="C1" s="9" t="s">
        <v>8</v>
      </c>
      <c r="D1" s="9" t="s">
        <v>51</v>
      </c>
    </row>
    <row r="2" spans="1:4" ht="15">
      <c r="A2" s="7" t="s">
        <v>15</v>
      </c>
      <c r="B2" t="s">
        <v>67</v>
      </c>
      <c r="C2" s="3" t="s">
        <v>52</v>
      </c>
      <c r="D2" s="3">
        <v>0.4</v>
      </c>
    </row>
    <row r="3" spans="1:4" ht="15">
      <c r="A3" s="8" t="s">
        <v>26</v>
      </c>
      <c r="B3" t="s">
        <v>66</v>
      </c>
      <c r="C3" s="3" t="s">
        <v>53</v>
      </c>
      <c r="D3" s="3">
        <v>0.4</v>
      </c>
    </row>
    <row r="4" spans="1:4">
      <c r="B4" t="s">
        <v>68</v>
      </c>
      <c r="C4" s="3" t="s">
        <v>54</v>
      </c>
      <c r="D4" s="3">
        <v>0.2</v>
      </c>
    </row>
    <row r="5" spans="1:4">
      <c r="C5" s="3" t="s">
        <v>13</v>
      </c>
      <c r="D5" s="3">
        <v>0.6</v>
      </c>
    </row>
    <row r="6" spans="1:4">
      <c r="C6" s="3" t="s">
        <v>55</v>
      </c>
      <c r="D6" s="3">
        <v>0.1</v>
      </c>
    </row>
    <row r="7" spans="1:4">
      <c r="C7" s="3" t="s">
        <v>56</v>
      </c>
      <c r="D7" s="3">
        <v>0.1</v>
      </c>
    </row>
    <row r="8" spans="1:4">
      <c r="C8" s="3" t="s">
        <v>57</v>
      </c>
      <c r="D8" s="3">
        <v>0.1</v>
      </c>
    </row>
    <row r="9" spans="1:4">
      <c r="C9" s="3" t="s">
        <v>58</v>
      </c>
      <c r="D9" s="3">
        <v>0.05</v>
      </c>
    </row>
    <row r="10" spans="1:4">
      <c r="C10" s="3" t="s">
        <v>59</v>
      </c>
      <c r="D10" s="3">
        <v>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Simulador VGO D1112</vt:lpstr>
      <vt:lpstr>Instruções</vt:lpstr>
      <vt:lpstr>Listas</vt:lpstr>
      <vt:lpstr>'Simulador VGO D1112'!Área_de_Impressão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Guedes</dc:creator>
  <cp:lastModifiedBy>Catarina Guedes</cp:lastModifiedBy>
  <cp:lastPrinted>2026-05-27T14:31:30Z</cp:lastPrinted>
  <dcterms:created xsi:type="dcterms:W3CDTF">2026-05-27T14:31:03Z</dcterms:created>
  <dcterms:modified xsi:type="dcterms:W3CDTF">2026-05-27T14:31:33Z</dcterms:modified>
</cp:coreProperties>
</file>